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0380" windowHeight="6800" tabRatio="819" activeTab="0"/>
  </bookViews>
  <sheets>
    <sheet name="додаток 5" sheetId="1" r:id="rId1"/>
  </sheets>
  <definedNames>
    <definedName name="_xlnm.Print_Titles" localSheetId="0">'додаток 5'!$7:$7</definedName>
    <definedName name="_xlnm.Print_Area" localSheetId="0">'додаток 5'!$A$1:$I$89</definedName>
  </definedNames>
  <calcPr fullCalcOnLoad="1"/>
</workbook>
</file>

<file path=xl/sharedStrings.xml><?xml version="1.0" encoding="utf-8"?>
<sst xmlns="http://schemas.openxmlformats.org/spreadsheetml/2006/main" count="208" uniqueCount="162">
  <si>
    <t>до рішення Рівненської  обласної ради</t>
  </si>
  <si>
    <t>(грн.)</t>
  </si>
  <si>
    <t>Перший заступник голови обласної ради</t>
  </si>
  <si>
    <t>Всього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</si>
  <si>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</si>
  <si>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</si>
  <si>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</si>
  <si>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</si>
  <si>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</si>
  <si>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 xml:space="preserve">Всього 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</si>
  <si>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</si>
  <si>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0732</t>
  </si>
  <si>
    <t>0821</t>
  </si>
  <si>
    <t>0700000</t>
  </si>
  <si>
    <t>Управління охорони здоров’я  Рівненської обласної державної адміністрації</t>
  </si>
  <si>
    <t>0710000</t>
  </si>
  <si>
    <t>0712020</t>
  </si>
  <si>
    <t xml:space="preserve">Спеціалізована стаціонарна медична допомога населенню </t>
  </si>
  <si>
    <t>1000000</t>
  </si>
  <si>
    <t>Управління культури і туризму Рівненської  обласної державної адміністрації</t>
  </si>
  <si>
    <t>1010000</t>
  </si>
  <si>
    <t>1014010</t>
  </si>
  <si>
    <t>4010</t>
  </si>
  <si>
    <t>Фінансова підтримка театрів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</si>
  <si>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</si>
  <si>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</si>
  <si>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</si>
  <si>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>0611140</t>
  </si>
  <si>
    <t>1140</t>
  </si>
  <si>
    <t>0950</t>
  </si>
  <si>
    <t xml:space="preserve">Підвищення кваліфікації, перепідготовка кадрів закладами післядипломної освіти </t>
  </si>
  <si>
    <t>0600000</t>
  </si>
  <si>
    <t>Управління  освіти і науки Рівненської обласної державної адміністрації</t>
  </si>
  <si>
    <t>0610000</t>
  </si>
  <si>
    <t>"Про внесення змін до обласного бюджету на 2018 рік"</t>
  </si>
  <si>
    <t>0712010</t>
  </si>
  <si>
    <t>0731</t>
  </si>
  <si>
    <t>Багатопрофільна стаціонарна медична допомога населенню</t>
  </si>
  <si>
    <t>0712060</t>
  </si>
  <si>
    <t>0762</t>
  </si>
  <si>
    <t>Створення банків крові та її компонентів</t>
  </si>
  <si>
    <t xml:space="preserve">Зміни до переліку об’єктів,
видатки на які у 2018 році будуть проводитися
за рахунок коштів бюджету розвитку обласного бюджету </t>
  </si>
  <si>
    <t>0200000</t>
  </si>
  <si>
    <t>Рівненська обласна державна адміністрація</t>
  </si>
  <si>
    <t>0210000</t>
  </si>
  <si>
    <t>0219800</t>
  </si>
  <si>
    <t>9800</t>
  </si>
  <si>
    <t>0180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</si>
  <si>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sz val="8"/>
        <color indexed="10"/>
        <rFont val="Times New Roman"/>
        <family val="1"/>
      </rPr>
      <t xml:space="preserve"> </t>
    </r>
  </si>
  <si>
    <t>1519570</t>
  </si>
  <si>
    <t>9570</t>
  </si>
  <si>
    <t>Субвенція з місцевого бюджету за рахунок залишку коштів субвенції з державного бюджету місцевим бюджетам на здійснення заходів щодо соціально-економічного розвитку окремих територій</t>
  </si>
  <si>
    <t>1500000</t>
  </si>
  <si>
    <t>Департамент  з питань будівництва та архітектури Рівненської обласної державної адміністрації</t>
  </si>
  <si>
    <t>1510000</t>
  </si>
  <si>
    <t>Реконструкція під`їзної частини приймального відділення (рампи) Здолбунівської ЦРЛ по вул. С. Бандери, 1 в  м. Здолбунів, Рівненської області</t>
  </si>
  <si>
    <t>Капітальний ремонт даху будівлі Здолбунівського районного центру творчості дітей та юнацтва Здолбунівської районної ради Рівненської області, по вул. Шкільній, 1 в м. Здолбунів, Рівненської області</t>
  </si>
  <si>
    <t>Капітальний ремонт  ЗОШ І-ІІІ ступенів № 2   (утеплення фасадів та покрівлі) в м. Костопіль вул. Чубинського, 6 Костопільського району Рівненської області</t>
  </si>
  <si>
    <t>Реконструкція будівлі головного корпусу Млинівської гуманітарної гімназії по вул. 17 Вересня, 27  в смт Млинів (ремонт даху, заміна вікон та зовнішніх дверей)</t>
  </si>
  <si>
    <t>Субвенція з місцевого бюджету за рахунок залишку коштів субвенції з державного бюджету місцевим бюджетам на здійснення заходів щодо соціально-економічного розвитку окремих територій, передана з обласного бюджету районному бюджету Здолбунівського району</t>
  </si>
  <si>
    <t>Субвенція з місцевого бюджету за рахунок залишку коштів субвенції з державного бюджету місцевим бюджетам на здійснення заходів щодо соціально-економічного розвитку окремих територій, передана з обласного бюджету районному бюджету Костопільського району</t>
  </si>
  <si>
    <t xml:space="preserve">Субвенція з місцевого бюджету за рахунок залишку коштів субвенції з державного бюджету місцевим бюджетам на здійснення заходів щодо соціально-економічного розвитку окремих територій, передана з обласного бюджету селищному бюджету Млинівської об'єднаної територіальної громади </t>
  </si>
  <si>
    <t>1517360</t>
  </si>
  <si>
    <t>7360</t>
  </si>
  <si>
    <t xml:space="preserve">Виконання інвестиційних проектів </t>
  </si>
  <si>
    <t>1517363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</si>
  <si>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</si>
  <si>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</si>
  <si>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</si>
  <si>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будівлі поліклініки (оздоблення фасаду) комунального закладу «Рівненська обласна дитяча лікарня» Рівненської обласної ради на   ул. Київська, 60 м. Рівне</t>
  </si>
  <si>
    <t>Реконструкція загальноосвітньої школи І-ІІІ ступенів по вул. Центральній, 102, в с. Корнин, Рівненського району</t>
  </si>
  <si>
    <t xml:space="preserve">Будівництво спортивно-оздоровчого комплексу по вул. Червоного Хреста, 25 в м. Дубровиця Рівненської області </t>
  </si>
  <si>
    <t>Реконструкція приймального відділення КЗ «Рівненська обласна дитяча лікарня» по вул. Київська, 60, в м. Рівне (коригування)</t>
  </si>
  <si>
    <t>за рахунок залишку коштів по загальному фонду субвенції з державного бюджету місцевим бюджетам на здійснення заходів щодо соціально-економічного розвитку окремих територій станом на 01.01.2018 року</t>
  </si>
  <si>
    <t>за рахунок залишку коштів по спеціальному фонду субвенції з державного бюджету місцевим бюджетам на здійснення заходів щодо соціально-економічного розвитку окремих територій станом на 01.01.2018 року</t>
  </si>
  <si>
    <t>1517300</t>
  </si>
  <si>
    <t>7300</t>
  </si>
  <si>
    <t>Будівництво та регіональний розвиток</t>
  </si>
  <si>
    <t>1517310</t>
  </si>
  <si>
    <t>0443</t>
  </si>
  <si>
    <r>
      <t>Будівництво</t>
    </r>
    <r>
      <rPr>
        <sz val="12"/>
        <rFont val="Times New Roman"/>
        <family val="1"/>
      </rPr>
      <t xml:space="preserve"> об'єктів житлово-комунального господарства</t>
    </r>
  </si>
  <si>
    <t>1517320</t>
  </si>
  <si>
    <r>
      <t>Будівництво</t>
    </r>
    <r>
      <rPr>
        <sz val="12"/>
        <rFont val="Times New Roman"/>
        <family val="1"/>
      </rPr>
      <t xml:space="preserve"> об'єктів соціально-культурного призначення</t>
    </r>
  </si>
  <si>
    <t>1517321</t>
  </si>
  <si>
    <r>
      <t>Будівництво</t>
    </r>
    <r>
      <rPr>
        <i/>
        <sz val="12"/>
        <rFont val="Times New Roman"/>
        <family val="1"/>
      </rPr>
      <t xml:space="preserve"> освітніх установ та закладів</t>
    </r>
  </si>
  <si>
    <t>1517322</t>
  </si>
  <si>
    <r>
      <t>Будівництво</t>
    </r>
    <r>
      <rPr>
        <i/>
        <sz val="12"/>
        <rFont val="Times New Roman"/>
        <family val="1"/>
      </rPr>
      <t xml:space="preserve"> медичних установ та закладів</t>
    </r>
  </si>
  <si>
    <t>1517323</t>
  </si>
  <si>
    <r>
      <t xml:space="preserve">Будівництво </t>
    </r>
    <r>
      <rPr>
        <i/>
        <sz val="12"/>
        <rFont val="Times New Roman"/>
        <family val="1"/>
      </rPr>
      <t>установ та закладів соціальної сфери</t>
    </r>
  </si>
  <si>
    <t>1517324</t>
  </si>
  <si>
    <r>
      <t xml:space="preserve">Будівництво </t>
    </r>
    <r>
      <rPr>
        <i/>
        <sz val="12"/>
        <rFont val="Times New Roman"/>
        <family val="1"/>
      </rPr>
      <t>установ та закладів культури</t>
    </r>
  </si>
  <si>
    <t>1517325</t>
  </si>
  <si>
    <r>
      <t xml:space="preserve">Будівництво </t>
    </r>
    <r>
      <rPr>
        <i/>
        <sz val="12"/>
        <rFont val="Times New Roman"/>
        <family val="1"/>
      </rPr>
      <t>споруд, установ та закладів фізичної культури і спорту</t>
    </r>
  </si>
  <si>
    <t>Нерозподілений резерв</t>
  </si>
  <si>
    <r>
      <t xml:space="preserve">Реконструкція дошкільного навчального закладу по вул. Шкільній, 4 в с. Переброди Дубровицького району Рівненської області </t>
    </r>
    <r>
      <rPr>
        <i/>
        <sz val="12"/>
        <color indexed="8"/>
        <rFont val="Times New Roman"/>
        <family val="1"/>
      </rPr>
      <t>(у т.ч. проектно-кошторисна документація)</t>
    </r>
  </si>
  <si>
    <r>
      <t xml:space="preserve">Реконструкція будівлі Горбаківського НВК по вул. Шкільній, 8 в с. Горбаків Гощанського району Рівненської області </t>
    </r>
    <r>
      <rPr>
        <i/>
        <sz val="12"/>
        <color indexed="8"/>
        <rFont val="Times New Roman"/>
        <family val="1"/>
      </rPr>
      <t>(у т.ч. проектно-кошторисна документація)</t>
    </r>
  </si>
  <si>
    <r>
      <t xml:space="preserve">Реконструкція нежитлової будівлі контори під дошкільний навчальний заклад по вул. Шосова, 162 в с. Здовбиця Здолбунівського району Рівненської області  </t>
    </r>
    <r>
      <rPr>
        <i/>
        <sz val="12"/>
        <color indexed="8"/>
        <rFont val="Times New Roman"/>
        <family val="1"/>
      </rPr>
      <t>(у т.ч. проектно-кошторисна документація)</t>
    </r>
  </si>
  <si>
    <r>
      <t xml:space="preserve">Будівництво загальноосвітньої школи ІІ-ІІІ ступенів на 400 учнівських місць в с. Вири Сарненського району Рівненської області </t>
    </r>
    <r>
      <rPr>
        <i/>
        <sz val="12"/>
        <color indexed="8"/>
        <rFont val="Times New Roman"/>
        <family val="1"/>
      </rPr>
      <t>(у т.ч. проектно-кошторисна документація)</t>
    </r>
  </si>
  <si>
    <r>
      <t xml:space="preserve">Реконструкція басейну ЗОШ І-ІІІ ст. № 7 по пров. Шкільному, 2 в м. Дубно Рівненської області </t>
    </r>
    <r>
      <rPr>
        <i/>
        <sz val="12"/>
        <color indexed="8"/>
        <rFont val="Times New Roman"/>
        <family val="1"/>
      </rPr>
      <t>(у т.ч. проектно-кошторисна документація)</t>
    </r>
  </si>
  <si>
    <r>
      <t xml:space="preserve">Будівництво дошкільного навчального закладу в районі військового містечка в м. Дубно, вул. Семидубська, 32б </t>
    </r>
    <r>
      <rPr>
        <i/>
        <sz val="12"/>
        <color indexed="8"/>
        <rFont val="Times New Roman"/>
        <family val="1"/>
      </rPr>
      <t>(у т.ч. проектно-кошторисна документація)</t>
    </r>
  </si>
  <si>
    <r>
      <t xml:space="preserve">Реконструкція Малівської ЗОШ І-ІІІ ступенів по вул. Терновій, 37 в с. Малеве Демидівського району Рівненської області (благоустрій території, реконструкція даху, зовнішнє опорядження фасадів, протипожежні заходи) </t>
    </r>
    <r>
      <rPr>
        <i/>
        <sz val="12"/>
        <color indexed="8"/>
        <rFont val="Times New Roman"/>
        <family val="1"/>
      </rPr>
      <t>(у т.ч. проектно-кошторисна документація)</t>
    </r>
  </si>
  <si>
    <r>
      <t xml:space="preserve">Реконструкція будівлі сільської ради під дошкільний навчальний заклад по вул. Молодіжна, 1 в с. Новоукраїнка, Млинівського району Рівненської області </t>
    </r>
    <r>
      <rPr>
        <i/>
        <sz val="12"/>
        <color indexed="8"/>
        <rFont val="Times New Roman"/>
        <family val="1"/>
      </rPr>
      <t>(у т.ч. проектно-кошторисна документація)</t>
    </r>
  </si>
  <si>
    <t>Нове будівництво приміщення дошкільного підрозділу Великоолексинського НВК «школа-сад» по вул. Шевченка, 1 в с. Великий Олексин Рівненського району Рівненської області (у т.ч. проектно-кошторисна документація)</t>
  </si>
  <si>
    <t>Реконструкція гінекологічного і приймального відділень під відділення невідкладної допомоги з ліжками ПІТ та анестезіології КЗОЗ “Дубровицька ЦРЛ” по вул. Воробинській в м. Дубровиця Рівненської області   (у т.ч. проектно-кошторисна документація)</t>
  </si>
  <si>
    <t>Другий пусковий комплекс другої черги будівлі комунального закладу “Рівненський обласний онкологічний диспансер” Рівненської обласної ради по вул. О.Олеся, 12 в м. Рівне – будівництво  (у т.ч. проектно-кошторисна документація)</t>
  </si>
  <si>
    <t>Реконструкція ФАПу під лікарську амбулаторію ЗПСМ по вул. Центральна, 37а в с. Удрицьк Дубровицького району Рівненської області  (у т.ч. проектно-кошторисна документація)</t>
  </si>
  <si>
    <t>Будівництво дитячого дошкільного закладу по вул. Свободи, 14 в с. Колоденка Рівненського району (у т.ч. проектно-кошторисна документація)</t>
  </si>
  <si>
    <t>Будівництво універсального спортивного залу спортивного комплексу комунального закладу “Обласна спеціалізована дитячо-юнацька школа олімпійського резерву” Рівненської обласної ради на території Шпанівської сільської ради (в районі вул. Макарова  м. Рівне) (у т.ч. проектно-кошторисна документація)</t>
  </si>
  <si>
    <t>1517330</t>
  </si>
  <si>
    <t>7330</t>
  </si>
  <si>
    <r>
      <t>Будівництво</t>
    </r>
    <r>
      <rPr>
        <sz val="12"/>
        <rFont val="Times New Roman"/>
        <family val="1"/>
      </rPr>
      <t xml:space="preserve"> інших об'єктів соціальної та виробничої інфраструктури комунальної власності</t>
    </r>
  </si>
  <si>
    <t>Добудова незавершеного будівництва приміщення по вул. Драгоманова, 7 у м. Рівному під управління праці та соціального захисту Рівненського міськвиконкому (у т.ч. проектно-кошторисна документація)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</si>
  <si>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</si>
  <si>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</si>
  <si>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</si>
  <si>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з районного бюджету Володимирецького району </t>
  </si>
  <si>
    <t xml:space="preserve">Реконструкція Степангородської  ЗОШ І-ІІІ ст. по вул. Шевченка, 59 в с. Степангород Володимирецького району під Степангородський НВК  "Загальноосвітня школа І-ІІІ ступенів - дошкільний навчальний заклад (ДНЗ)" Володимирецької районної ради (в т.ч. проектно-коштористна документація), (співфінансування з районного бюджету проекту державного фонду регіонального розвитку) </t>
  </si>
  <si>
    <t>1517368</t>
  </si>
  <si>
    <t>7368</t>
  </si>
  <si>
    <t>Виконання інвестиційних проектів за рахунок субвенцій з інших бюджетів</t>
  </si>
  <si>
    <t xml:space="preserve">з сільського бюджету Горбаківської сільської ради Гощанського району </t>
  </si>
  <si>
    <t>Будівництво самопливного колектора по вул.Шкільна, І.Франка, каналізаційної насосної станції і напірного колектора через р.Горинь в с.Горбаків Гощанського району</t>
  </si>
  <si>
    <t xml:space="preserve">Будівництво Озерецької  ЗОШ І-ІІ ст. в с.Озерці Володимирецького району Рівненської області </t>
  </si>
  <si>
    <t xml:space="preserve">з районного бюджету Здолбунівського району </t>
  </si>
  <si>
    <t>Будівництво котельні Ступнівського НВК "Загальноосвітня школа І-ІІ ступенів - ліцей" в с.Ступно Здолбунівського району (коригування)</t>
  </si>
  <si>
    <t>з районного бюджету Сарненського району</t>
  </si>
  <si>
    <t>Співфінансування будівництва спортивного комплексу по вул. Я.Мудрого,1 в м.Сарни</t>
  </si>
  <si>
    <t xml:space="preserve">з сільського бюджету Малолюбашанської сільської ради Костопільського району </t>
  </si>
  <si>
    <t>Співфінансування будівництва дитячого садка в с.Борщівка, вул.Кузнєцова,5-А  Костопільського району Рівненської області (коригування)</t>
  </si>
  <si>
    <t>0611040</t>
  </si>
  <si>
    <t>1040</t>
  </si>
  <si>
    <t>0922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</si>
  <si>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</si>
  <si>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0611070</t>
  </si>
  <si>
    <t>1070</t>
  </si>
  <si>
    <t xml:space="preserve"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                                                                                                                    </t>
  </si>
  <si>
    <t>0611080</t>
  </si>
  <si>
    <t>1080</t>
  </si>
  <si>
    <t xml:space="preserve"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   </t>
  </si>
  <si>
    <t>0611110</t>
  </si>
  <si>
    <t>1110</t>
  </si>
  <si>
    <t>0930</t>
  </si>
  <si>
    <t xml:space="preserve">Підготовка кадрів професійно-технічними закладами та іншими закладами освіти            </t>
  </si>
  <si>
    <t>0712150</t>
  </si>
  <si>
    <t>Інші програми, заклади та заходи у сфері охорони здоров’я</t>
  </si>
  <si>
    <t>0763</t>
  </si>
  <si>
    <t>0712152</t>
  </si>
  <si>
    <t>Інші програми та заходи у сфері охорони здоров’я</t>
  </si>
  <si>
    <t>0800000</t>
  </si>
  <si>
    <t>Департамент соціального захисту населення Рівненської  обласної державної адміністрації</t>
  </si>
  <si>
    <t>0810000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</si>
  <si>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</si>
  <si>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</si>
  <si>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0813101</t>
  </si>
  <si>
    <t>1010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</si>
  <si>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</si>
  <si>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0813102</t>
  </si>
  <si>
    <t>1020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</si>
  <si>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</si>
  <si>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С.А.Свисталюк</t>
  </si>
  <si>
    <t>Додаток  5</t>
  </si>
  <si>
    <t>від 15 лютого 2018 року № 853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</si>
</sst>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\ &quot;грн.&quot;_-;\-* #,##0.0\ &quot;грн.&quot;_-;_-* &quot;-&quot;?\ &quot;грн.&quot;_-;_-@_-"/>
    <numFmt numFmtId="182" formatCode="_-* #,##0.0\ _г_р_н_._-;\-* #,##0.0\ _г_р_н_._-;_-* &quot;-&quot;?\ _г_р_н_._-;_-@_-"/>
    <numFmt numFmtId="183" formatCode="_-* #,##0.000\ _г_р_н_._-;\-* #,##0.000\ _г_р_н_._-;_-* &quot;-&quot;??\ _г_р_н_._-;_-@_-"/>
    <numFmt numFmtId="184" formatCode="_-* #,##0.0\ _г_р_н_._-;\-* #,##0.0\ _г_р_н_._-;_-* &quot;-&quot;??\ _г_р_н_._-;_-@_-"/>
    <numFmt numFmtId="185" formatCode="_-* #,##0\ _г_р_н_._-;\-* #,##0\ _г_р_н_._-;_-* &quot;-&quot;??\ _г_р_н_._-;_-@_-"/>
    <numFmt numFmtId="186" formatCode="#,##0.00\ _г_р_н_."/>
    <numFmt numFmtId="187" formatCode="#,##0.00\ &quot;грн.&quot;"/>
    <numFmt numFmtId="188" formatCode="#,##0.0\ _г_р_н_."/>
    <numFmt numFmtId="189" formatCode="#,##0\ _г_р_н_."/>
    <numFmt numFmtId="190" formatCode="_-* #,##0.00\ _г_р_н_._-;\-* #,##0.00\ _г_р_н_._-;_-* &quot;-&quot;?\ _г_р_н_._-;_-@_-"/>
    <numFmt numFmtId="191" formatCode="#,##0.0"/>
    <numFmt numFmtId="192" formatCode="_-* #,##0\ _г_р_н_._-;\-* #,##0\ _г_р_н_._-;_-* &quot;-&quot;?\ _г_р_н_._-;_-@_-"/>
    <numFmt numFmtId="193" formatCode="[$-422]d\ mmmm\ yyyy&quot; р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  <numFmt numFmtId="202" formatCode="#,##0.000"/>
  </numFmts>
  <fonts count="6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 Cyr"/>
      <family val="1"/>
    </font>
    <font>
      <sz val="11"/>
      <name val="Times New Roman"/>
      <family val="1"/>
    </font>
    <font>
      <b/>
      <sz val="13.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3"/>
      <name val="Times New Roman Cyr"/>
      <family val="0"/>
    </font>
    <font>
      <sz val="8"/>
      <color indexed="10"/>
      <name val="Times New Roman"/>
      <family val="1"/>
    </font>
    <font>
      <b/>
      <sz val="12"/>
      <name val="Times New Roman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1"/>
      <name val="Times New Roman"/>
      <family val="1"/>
    </font>
    <font>
      <i/>
      <sz val="13"/>
      <name val="Times New Roman"/>
      <family val="1"/>
    </font>
    <font>
      <sz val="10"/>
      <color indexed="8"/>
      <name val="Arial"/>
      <family val="2"/>
    </font>
    <font>
      <b/>
      <i/>
      <sz val="13"/>
      <name val="Times New Roman"/>
      <family val="1"/>
    </font>
    <font>
      <i/>
      <sz val="11"/>
      <name val="Times New Roman"/>
      <family val="1"/>
    </font>
    <font>
      <b/>
      <sz val="13"/>
      <name val="Times New Roman Cyr"/>
      <family val="0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3" fillId="0" borderId="0">
      <alignment vertical="top"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4" fillId="0" borderId="0" applyNumberFormat="0" applyFill="0" applyBorder="0" applyProtection="0">
      <alignment/>
    </xf>
    <xf numFmtId="0" fontId="4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191" fontId="10" fillId="0" borderId="10" xfId="0" applyNumberFormat="1" applyFont="1" applyFill="1" applyBorder="1" applyAlignment="1" applyProtection="1">
      <alignment vertical="top"/>
      <protection/>
    </xf>
    <xf numFmtId="49" fontId="11" fillId="0" borderId="10" xfId="0" applyNumberFormat="1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right" vertical="top" wrapText="1"/>
    </xf>
    <xf numFmtId="0" fontId="6" fillId="0" borderId="0" xfId="0" applyFont="1" applyAlignment="1">
      <alignment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top" wrapText="1"/>
    </xf>
    <xf numFmtId="2" fontId="2" fillId="33" borderId="11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" fontId="12" fillId="0" borderId="10" xfId="0" applyNumberFormat="1" applyFont="1" applyFill="1" applyBorder="1" applyAlignment="1">
      <alignment horizontal="right" vertical="top" wrapText="1"/>
    </xf>
    <xf numFmtId="49" fontId="18" fillId="0" borderId="10" xfId="0" applyNumberFormat="1" applyFont="1" applyBorder="1" applyAlignment="1" applyProtection="1">
      <alignment vertical="top" wrapText="1"/>
      <protection locked="0"/>
    </xf>
    <xf numFmtId="49" fontId="20" fillId="0" borderId="10" xfId="0" applyNumberFormat="1" applyFont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21" fillId="0" borderId="11" xfId="0" applyFont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right" vertical="top" wrapText="1"/>
    </xf>
    <xf numFmtId="49" fontId="20" fillId="0" borderId="10" xfId="0" applyNumberFormat="1" applyFont="1" applyBorder="1" applyAlignment="1">
      <alignment horizontal="center" vertical="top" wrapText="1"/>
    </xf>
    <xf numFmtId="191" fontId="18" fillId="0" borderId="10" xfId="49" applyNumberFormat="1" applyFont="1" applyBorder="1" applyAlignment="1">
      <alignment vertical="top" wrapText="1"/>
      <protection/>
    </xf>
    <xf numFmtId="191" fontId="19" fillId="0" borderId="10" xfId="49" applyNumberFormat="1" applyFont="1" applyBorder="1" applyAlignment="1">
      <alignment vertical="top" wrapText="1"/>
      <protection/>
    </xf>
    <xf numFmtId="4" fontId="12" fillId="0" borderId="10" xfId="0" applyNumberFormat="1" applyFont="1" applyBorder="1" applyAlignment="1">
      <alignment horizontal="right" vertical="top" wrapText="1"/>
    </xf>
    <xf numFmtId="4" fontId="22" fillId="0" borderId="10" xfId="0" applyNumberFormat="1" applyFont="1" applyBorder="1" applyAlignment="1">
      <alignment horizontal="right" vertical="top" wrapText="1"/>
    </xf>
    <xf numFmtId="4" fontId="24" fillId="0" borderId="10" xfId="0" applyNumberFormat="1" applyFont="1" applyBorder="1" applyAlignment="1">
      <alignment horizontal="right" vertical="top" wrapText="1"/>
    </xf>
    <xf numFmtId="4" fontId="13" fillId="33" borderId="10" xfId="0" applyNumberFormat="1" applyFont="1" applyFill="1" applyBorder="1" applyAlignment="1">
      <alignment horizontal="right" vertical="center"/>
    </xf>
    <xf numFmtId="49" fontId="17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 applyProtection="1">
      <alignment vertical="top" wrapText="1"/>
      <protection locked="0"/>
    </xf>
    <xf numFmtId="49" fontId="11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 applyProtection="1">
      <alignment vertical="top" wrapText="1"/>
      <protection locked="0"/>
    </xf>
    <xf numFmtId="49" fontId="20" fillId="0" borderId="10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 applyProtection="1">
      <alignment vertical="top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right" vertical="top" wrapText="1"/>
    </xf>
    <xf numFmtId="49" fontId="18" fillId="0" borderId="11" xfId="0" applyNumberFormat="1" applyFont="1" applyBorder="1" applyAlignment="1" applyProtection="1">
      <alignment vertical="top" wrapText="1"/>
      <protection locked="0"/>
    </xf>
    <xf numFmtId="4" fontId="26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center" wrapText="1"/>
    </xf>
    <xf numFmtId="4" fontId="13" fillId="0" borderId="10" xfId="0" applyNumberFormat="1" applyFont="1" applyFill="1" applyBorder="1" applyAlignment="1" applyProtection="1">
      <alignment vertical="top"/>
      <protection/>
    </xf>
    <xf numFmtId="49" fontId="18" fillId="0" borderId="10" xfId="0" applyNumberFormat="1" applyFont="1" applyFill="1" applyBorder="1" applyAlignment="1" applyProtection="1">
      <alignment vertical="top" wrapText="1"/>
      <protection locked="0"/>
    </xf>
    <xf numFmtId="0" fontId="2" fillId="34" borderId="10" xfId="0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8" fillId="34" borderId="10" xfId="0" applyFont="1" applyFill="1" applyBorder="1" applyAlignment="1">
      <alignment horizontal="center" vertical="top" wrapText="1"/>
    </xf>
    <xf numFmtId="49" fontId="18" fillId="34" borderId="10" xfId="0" applyNumberFormat="1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left" vertical="top" wrapText="1"/>
    </xf>
    <xf numFmtId="170" fontId="5" fillId="0" borderId="0" xfId="43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125" defaultRowHeight="12.75"/>
  <cols>
    <col min="1" max="1" width="14.50390625" style="2" customWidth="1"/>
    <col min="2" max="2" width="15.125" style="2" customWidth="1"/>
    <col min="3" max="3" width="12.50390625" style="2" customWidth="1"/>
    <col min="4" max="4" width="42.125" style="2" customWidth="1"/>
    <col min="5" max="5" width="45.00390625" style="2" customWidth="1"/>
    <col min="6" max="6" width="14.875" style="2" customWidth="1"/>
    <col min="7" max="7" width="14.50390625" style="2" customWidth="1"/>
    <col min="8" max="8" width="14.25390625" style="2" customWidth="1"/>
    <col min="9" max="9" width="20.50390625" style="2" customWidth="1"/>
    <col min="10" max="16384" width="9.125" style="2" customWidth="1"/>
  </cols>
  <sheetData>
    <row r="1" spans="1:8" ht="15">
      <c r="A1" s="3"/>
      <c r="B1" s="3"/>
      <c r="C1" s="3"/>
      <c r="G1" s="64" t="s">
        <v>160</v>
      </c>
      <c r="H1" s="64"/>
    </row>
    <row r="2" spans="1:7" ht="15">
      <c r="A2" s="3"/>
      <c r="B2" s="3"/>
      <c r="C2" s="3"/>
      <c r="G2" s="2" t="s">
        <v>0</v>
      </c>
    </row>
    <row r="3" spans="1:7" ht="15">
      <c r="A3" s="3"/>
      <c r="B3" s="3"/>
      <c r="C3" s="3"/>
      <c r="G3" s="14" t="s">
        <v>34</v>
      </c>
    </row>
    <row r="4" spans="1:7" ht="14.25" customHeight="1">
      <c r="A4" s="1"/>
      <c r="B4" s="1"/>
      <c r="G4" s="2" t="s">
        <v>161</v>
      </c>
    </row>
    <row r="5" spans="2:9" ht="51.75" customHeight="1">
      <c r="B5" s="63" t="s">
        <v>41</v>
      </c>
      <c r="C5" s="63"/>
      <c r="D5" s="63"/>
      <c r="E5" s="63"/>
      <c r="F5" s="63"/>
      <c r="G5" s="63"/>
      <c r="H5" s="63"/>
      <c r="I5" s="63"/>
    </row>
    <row r="6" ht="15">
      <c r="I6" s="2" t="s">
        <v>1</v>
      </c>
    </row>
    <row r="7" spans="1:9" ht="95.25" customHeight="1">
      <c r="A7" s="17" t="s">
        <v>24</v>
      </c>
      <c r="B7" s="17" t="s">
        <v>25</v>
      </c>
      <c r="C7" s="17" t="s">
        <v>26</v>
      </c>
      <c r="D7" s="19" t="s">
        <v>10</v>
      </c>
      <c r="E7" s="18" t="s">
        <v>4</v>
      </c>
      <c r="F7" s="18" t="s">
        <v>5</v>
      </c>
      <c r="G7" s="18" t="s">
        <v>6</v>
      </c>
      <c r="H7" s="18" t="s">
        <v>7</v>
      </c>
      <c r="I7" s="18" t="s">
        <v>8</v>
      </c>
    </row>
    <row r="8" spans="1:9" ht="30">
      <c r="A8" s="7" t="s">
        <v>42</v>
      </c>
      <c r="B8" s="13"/>
      <c r="C8" s="5"/>
      <c r="D8" s="5" t="s">
        <v>43</v>
      </c>
      <c r="E8" s="7" t="s">
        <v>3</v>
      </c>
      <c r="F8" s="6"/>
      <c r="G8" s="6"/>
      <c r="H8" s="6"/>
      <c r="I8" s="40">
        <f>I10</f>
        <v>400000</v>
      </c>
    </row>
    <row r="9" spans="1:9" ht="30">
      <c r="A9" s="7" t="s">
        <v>44</v>
      </c>
      <c r="B9" s="13"/>
      <c r="C9" s="5"/>
      <c r="D9" s="5" t="s">
        <v>43</v>
      </c>
      <c r="E9" s="22"/>
      <c r="F9" s="23"/>
      <c r="G9" s="23"/>
      <c r="H9" s="23"/>
      <c r="I9" s="40">
        <f>I10</f>
        <v>400000</v>
      </c>
    </row>
    <row r="10" spans="1:9" ht="61.5">
      <c r="A10" s="20" t="s">
        <v>45</v>
      </c>
      <c r="B10" s="20" t="s">
        <v>46</v>
      </c>
      <c r="C10" s="20" t="s">
        <v>47</v>
      </c>
      <c r="D10" s="21" t="s">
        <v>48</v>
      </c>
      <c r="E10" s="18"/>
      <c r="F10" s="18"/>
      <c r="G10" s="18"/>
      <c r="H10" s="18"/>
      <c r="I10" s="50">
        <v>400000</v>
      </c>
    </row>
    <row r="11" spans="1:9" ht="31.5" customHeight="1">
      <c r="A11" s="7" t="s">
        <v>31</v>
      </c>
      <c r="B11" s="13"/>
      <c r="C11" s="5"/>
      <c r="D11" s="5" t="s">
        <v>32</v>
      </c>
      <c r="E11" s="7" t="s">
        <v>3</v>
      </c>
      <c r="F11" s="6"/>
      <c r="G11" s="6"/>
      <c r="H11" s="6"/>
      <c r="I11" s="40">
        <f>I12</f>
        <v>32049992.14</v>
      </c>
    </row>
    <row r="12" spans="1:9" ht="32.25" customHeight="1">
      <c r="A12" s="7" t="s">
        <v>33</v>
      </c>
      <c r="B12" s="13"/>
      <c r="C12" s="5"/>
      <c r="D12" s="5" t="s">
        <v>32</v>
      </c>
      <c r="E12" s="22"/>
      <c r="F12" s="23"/>
      <c r="G12" s="23"/>
      <c r="H12" s="23"/>
      <c r="I12" s="40">
        <f>SUM(I13:I17)</f>
        <v>32049992.14</v>
      </c>
    </row>
    <row r="13" spans="1:9" ht="61.5">
      <c r="A13" s="20" t="s">
        <v>129</v>
      </c>
      <c r="B13" s="24" t="s">
        <v>130</v>
      </c>
      <c r="C13" s="24" t="s">
        <v>131</v>
      </c>
      <c r="D13" s="53" t="s">
        <v>132</v>
      </c>
      <c r="E13" s="53"/>
      <c r="F13" s="53"/>
      <c r="G13" s="53"/>
      <c r="H13" s="53"/>
      <c r="I13" s="50">
        <v>4599992.14</v>
      </c>
    </row>
    <row r="14" spans="1:9" ht="93">
      <c r="A14" s="20" t="s">
        <v>133</v>
      </c>
      <c r="B14" s="43" t="s">
        <v>134</v>
      </c>
      <c r="C14" s="24" t="s">
        <v>131</v>
      </c>
      <c r="D14" s="53" t="s">
        <v>135</v>
      </c>
      <c r="E14" s="53"/>
      <c r="F14" s="53"/>
      <c r="G14" s="53"/>
      <c r="H14" s="53"/>
      <c r="I14" s="50">
        <v>1660000</v>
      </c>
    </row>
    <row r="15" spans="1:9" ht="139.5">
      <c r="A15" s="20" t="s">
        <v>136</v>
      </c>
      <c r="B15" s="24" t="s">
        <v>137</v>
      </c>
      <c r="C15" s="24" t="s">
        <v>131</v>
      </c>
      <c r="D15" s="53" t="s">
        <v>138</v>
      </c>
      <c r="E15" s="53"/>
      <c r="F15" s="53"/>
      <c r="G15" s="53"/>
      <c r="H15" s="53"/>
      <c r="I15" s="50">
        <v>137000</v>
      </c>
    </row>
    <row r="16" spans="1:9" ht="33.75" customHeight="1">
      <c r="A16" s="20" t="s">
        <v>139</v>
      </c>
      <c r="B16" s="24" t="s">
        <v>140</v>
      </c>
      <c r="C16" s="24" t="s">
        <v>141</v>
      </c>
      <c r="D16" s="25" t="s">
        <v>142</v>
      </c>
      <c r="E16" s="25"/>
      <c r="F16" s="25"/>
      <c r="G16" s="25"/>
      <c r="H16" s="25"/>
      <c r="I16" s="50">
        <v>25458000</v>
      </c>
    </row>
    <row r="17" spans="1:9" ht="32.25" customHeight="1">
      <c r="A17" s="20" t="s">
        <v>27</v>
      </c>
      <c r="B17" s="24" t="s">
        <v>28</v>
      </c>
      <c r="C17" s="24" t="s">
        <v>29</v>
      </c>
      <c r="D17" s="25" t="s">
        <v>30</v>
      </c>
      <c r="E17" s="25"/>
      <c r="F17" s="25"/>
      <c r="G17" s="25"/>
      <c r="H17" s="25"/>
      <c r="I17" s="50">
        <v>195000</v>
      </c>
    </row>
    <row r="18" spans="1:9" ht="45">
      <c r="A18" s="7" t="s">
        <v>13</v>
      </c>
      <c r="B18" s="13"/>
      <c r="C18" s="5"/>
      <c r="D18" s="5" t="s">
        <v>14</v>
      </c>
      <c r="E18" s="7" t="s">
        <v>3</v>
      </c>
      <c r="F18" s="6"/>
      <c r="G18" s="6"/>
      <c r="H18" s="6"/>
      <c r="I18" s="40">
        <f>I19</f>
        <v>18805347.060000002</v>
      </c>
    </row>
    <row r="19" spans="1:9" ht="45">
      <c r="A19" s="7" t="s">
        <v>15</v>
      </c>
      <c r="B19" s="13"/>
      <c r="C19" s="5"/>
      <c r="D19" s="5" t="s">
        <v>14</v>
      </c>
      <c r="E19" s="22"/>
      <c r="F19" s="23"/>
      <c r="G19" s="23"/>
      <c r="H19" s="23"/>
      <c r="I19" s="40">
        <f>I20+I21+I22+I23</f>
        <v>18805347.060000002</v>
      </c>
    </row>
    <row r="20" spans="1:9" ht="30.75">
      <c r="A20" s="20" t="s">
        <v>35</v>
      </c>
      <c r="B20" s="24">
        <v>2010</v>
      </c>
      <c r="C20" s="24" t="s">
        <v>36</v>
      </c>
      <c r="D20" s="25" t="s">
        <v>37</v>
      </c>
      <c r="E20" s="16"/>
      <c r="F20" s="16"/>
      <c r="G20" s="16"/>
      <c r="H20" s="16"/>
      <c r="I20" s="28">
        <v>1720000</v>
      </c>
    </row>
    <row r="21" spans="1:9" ht="30.75">
      <c r="A21" s="20" t="s">
        <v>16</v>
      </c>
      <c r="B21" s="24">
        <v>2020</v>
      </c>
      <c r="C21" s="24" t="s">
        <v>11</v>
      </c>
      <c r="D21" s="25" t="s">
        <v>17</v>
      </c>
      <c r="E21" s="16"/>
      <c r="F21" s="16"/>
      <c r="G21" s="16"/>
      <c r="H21" s="16"/>
      <c r="I21" s="28">
        <v>1522300</v>
      </c>
    </row>
    <row r="22" spans="1:9" ht="16.5">
      <c r="A22" s="20" t="s">
        <v>38</v>
      </c>
      <c r="B22" s="24">
        <v>2060</v>
      </c>
      <c r="C22" s="24" t="s">
        <v>39</v>
      </c>
      <c r="D22" s="25" t="s">
        <v>40</v>
      </c>
      <c r="E22" s="16"/>
      <c r="F22" s="16"/>
      <c r="G22" s="16"/>
      <c r="H22" s="16"/>
      <c r="I22" s="37">
        <v>700000</v>
      </c>
    </row>
    <row r="23" spans="1:9" ht="30.75">
      <c r="A23" s="20" t="s">
        <v>143</v>
      </c>
      <c r="B23" s="24">
        <v>2150</v>
      </c>
      <c r="C23" s="46"/>
      <c r="D23" s="25" t="s">
        <v>144</v>
      </c>
      <c r="E23" s="16"/>
      <c r="F23" s="16"/>
      <c r="G23" s="16"/>
      <c r="H23" s="16"/>
      <c r="I23" s="28">
        <f>I24</f>
        <v>14863047.06</v>
      </c>
    </row>
    <row r="24" spans="1:9" ht="30.75">
      <c r="A24" s="34" t="s">
        <v>146</v>
      </c>
      <c r="B24" s="45">
        <v>2152</v>
      </c>
      <c r="C24" s="46" t="s">
        <v>145</v>
      </c>
      <c r="D24" s="55" t="s">
        <v>147</v>
      </c>
      <c r="E24" s="16"/>
      <c r="F24" s="16"/>
      <c r="G24" s="16"/>
      <c r="H24" s="16"/>
      <c r="I24" s="33">
        <v>14863047.06</v>
      </c>
    </row>
    <row r="25" spans="1:9" ht="45">
      <c r="A25" s="7" t="s">
        <v>148</v>
      </c>
      <c r="B25" s="13"/>
      <c r="C25" s="5"/>
      <c r="D25" s="5" t="s">
        <v>149</v>
      </c>
      <c r="E25" s="7" t="s">
        <v>3</v>
      </c>
      <c r="F25" s="6"/>
      <c r="G25" s="6"/>
      <c r="H25" s="6"/>
      <c r="I25" s="40">
        <f>I26</f>
        <v>579628</v>
      </c>
    </row>
    <row r="26" spans="1:9" ht="45">
      <c r="A26" s="7" t="s">
        <v>150</v>
      </c>
      <c r="B26" s="13"/>
      <c r="C26" s="5"/>
      <c r="D26" s="5" t="s">
        <v>149</v>
      </c>
      <c r="E26" s="22"/>
      <c r="F26" s="23"/>
      <c r="G26" s="23"/>
      <c r="H26" s="23"/>
      <c r="I26" s="40">
        <f>I27</f>
        <v>579628</v>
      </c>
    </row>
    <row r="27" spans="1:9" ht="65.25" customHeight="1">
      <c r="A27" s="20" t="s">
        <v>151</v>
      </c>
      <c r="B27" s="56">
        <v>3100</v>
      </c>
      <c r="C27" s="57"/>
      <c r="D27" s="58" t="s">
        <v>152</v>
      </c>
      <c r="E27" s="16"/>
      <c r="F27" s="16"/>
      <c r="G27" s="16"/>
      <c r="H27" s="16"/>
      <c r="I27" s="28">
        <f>I28+I29</f>
        <v>579628</v>
      </c>
    </row>
    <row r="28" spans="1:9" ht="61.5">
      <c r="A28" s="34" t="s">
        <v>153</v>
      </c>
      <c r="B28" s="59">
        <v>3101</v>
      </c>
      <c r="C28" s="60" t="s">
        <v>154</v>
      </c>
      <c r="D28" s="61" t="s">
        <v>155</v>
      </c>
      <c r="E28" s="16"/>
      <c r="F28" s="16"/>
      <c r="G28" s="16"/>
      <c r="H28" s="16"/>
      <c r="I28" s="33">
        <v>30000</v>
      </c>
    </row>
    <row r="29" spans="1:9" ht="108">
      <c r="A29" s="34" t="s">
        <v>156</v>
      </c>
      <c r="B29" s="59">
        <v>3102</v>
      </c>
      <c r="C29" s="60" t="s">
        <v>157</v>
      </c>
      <c r="D29" s="61" t="s">
        <v>158</v>
      </c>
      <c r="E29" s="16"/>
      <c r="F29" s="16"/>
      <c r="G29" s="16"/>
      <c r="H29" s="16"/>
      <c r="I29" s="33">
        <v>549628</v>
      </c>
    </row>
    <row r="30" spans="1:9" ht="45">
      <c r="A30" s="7" t="s">
        <v>18</v>
      </c>
      <c r="B30" s="5"/>
      <c r="C30" s="5"/>
      <c r="D30" s="5" t="s">
        <v>19</v>
      </c>
      <c r="E30" s="7" t="s">
        <v>3</v>
      </c>
      <c r="F30" s="6"/>
      <c r="G30" s="6"/>
      <c r="H30" s="6"/>
      <c r="I30" s="40">
        <f>I31</f>
        <v>820000</v>
      </c>
    </row>
    <row r="31" spans="1:9" ht="45">
      <c r="A31" s="7" t="s">
        <v>20</v>
      </c>
      <c r="B31" s="5"/>
      <c r="C31" s="5"/>
      <c r="D31" s="5" t="s">
        <v>19</v>
      </c>
      <c r="E31" s="7"/>
      <c r="F31" s="6"/>
      <c r="G31" s="6"/>
      <c r="H31" s="6"/>
      <c r="I31" s="40">
        <f>I32</f>
        <v>820000</v>
      </c>
    </row>
    <row r="32" spans="1:9" ht="16.5">
      <c r="A32" s="20" t="s">
        <v>21</v>
      </c>
      <c r="B32" s="12" t="s">
        <v>22</v>
      </c>
      <c r="C32" s="12" t="s">
        <v>12</v>
      </c>
      <c r="D32" s="26" t="s">
        <v>23</v>
      </c>
      <c r="E32" s="16"/>
      <c r="F32" s="16"/>
      <c r="G32" s="16"/>
      <c r="H32" s="16"/>
      <c r="I32" s="37">
        <v>820000</v>
      </c>
    </row>
    <row r="33" spans="1:9" ht="45">
      <c r="A33" s="7" t="s">
        <v>52</v>
      </c>
      <c r="B33" s="5"/>
      <c r="C33" s="5"/>
      <c r="D33" s="5" t="s">
        <v>53</v>
      </c>
      <c r="E33" s="7" t="s">
        <v>3</v>
      </c>
      <c r="F33" s="6"/>
      <c r="G33" s="6"/>
      <c r="H33" s="6"/>
      <c r="I33" s="40">
        <f>I34</f>
        <v>24308143.55</v>
      </c>
    </row>
    <row r="34" spans="1:9" ht="45">
      <c r="A34" s="7" t="s">
        <v>54</v>
      </c>
      <c r="B34" s="5"/>
      <c r="C34" s="5"/>
      <c r="D34" s="5" t="s">
        <v>53</v>
      </c>
      <c r="E34" s="7"/>
      <c r="F34" s="6"/>
      <c r="G34" s="6"/>
      <c r="H34" s="6"/>
      <c r="I34" s="40">
        <f>I35+I82</f>
        <v>24308143.55</v>
      </c>
    </row>
    <row r="35" spans="1:9" ht="18.75" customHeight="1">
      <c r="A35" s="41" t="s">
        <v>75</v>
      </c>
      <c r="B35" s="41" t="s">
        <v>76</v>
      </c>
      <c r="C35" s="41"/>
      <c r="D35" s="42" t="s">
        <v>77</v>
      </c>
      <c r="E35" s="16"/>
      <c r="F35" s="16"/>
      <c r="G35" s="16"/>
      <c r="H35" s="16"/>
      <c r="I35" s="52">
        <f>I36+I37+I60+I63</f>
        <v>23196629.45</v>
      </c>
    </row>
    <row r="36" spans="1:9" ht="30.75">
      <c r="A36" s="43" t="s">
        <v>78</v>
      </c>
      <c r="B36" s="24">
        <v>7310</v>
      </c>
      <c r="C36" s="43" t="s">
        <v>79</v>
      </c>
      <c r="D36" s="44" t="s">
        <v>80</v>
      </c>
      <c r="E36" s="48" t="s">
        <v>93</v>
      </c>
      <c r="F36" s="16"/>
      <c r="G36" s="16"/>
      <c r="H36" s="16"/>
      <c r="I36" s="50">
        <v>750000</v>
      </c>
    </row>
    <row r="37" spans="1:9" ht="30.75">
      <c r="A37" s="43" t="s">
        <v>81</v>
      </c>
      <c r="B37" s="24">
        <v>7320</v>
      </c>
      <c r="C37" s="43"/>
      <c r="D37" s="44" t="s">
        <v>82</v>
      </c>
      <c r="E37" s="48" t="s">
        <v>93</v>
      </c>
      <c r="F37" s="16"/>
      <c r="G37" s="16"/>
      <c r="H37" s="16"/>
      <c r="I37" s="50">
        <f>I38+I50+I55+I56+I57</f>
        <v>13806790.85</v>
      </c>
    </row>
    <row r="38" spans="1:9" ht="16.5">
      <c r="A38" s="45" t="s">
        <v>83</v>
      </c>
      <c r="B38" s="46">
        <v>7321</v>
      </c>
      <c r="C38" s="46" t="s">
        <v>79</v>
      </c>
      <c r="D38" s="47" t="s">
        <v>84</v>
      </c>
      <c r="E38" s="49"/>
      <c r="F38" s="16"/>
      <c r="G38" s="16"/>
      <c r="H38" s="16"/>
      <c r="I38" s="33">
        <f>SUM(I39:I49)</f>
        <v>7106790.85</v>
      </c>
    </row>
    <row r="39" spans="1:9" ht="16.5">
      <c r="A39" s="45"/>
      <c r="B39" s="46"/>
      <c r="C39" s="46"/>
      <c r="D39" s="47"/>
      <c r="E39" s="49" t="s">
        <v>93</v>
      </c>
      <c r="F39" s="16"/>
      <c r="G39" s="16"/>
      <c r="H39" s="16"/>
      <c r="I39" s="33">
        <f>5550000+1506790.85</f>
        <v>7056790.85</v>
      </c>
    </row>
    <row r="40" spans="1:9" ht="61.5">
      <c r="A40" s="45"/>
      <c r="B40" s="46"/>
      <c r="C40" s="46"/>
      <c r="D40" s="47"/>
      <c r="E40" s="29" t="s">
        <v>94</v>
      </c>
      <c r="F40" s="16"/>
      <c r="G40" s="16"/>
      <c r="H40" s="16"/>
      <c r="I40" s="33">
        <v>5000</v>
      </c>
    </row>
    <row r="41" spans="1:9" ht="61.5">
      <c r="A41" s="45"/>
      <c r="B41" s="46"/>
      <c r="C41" s="46"/>
      <c r="D41" s="47"/>
      <c r="E41" s="29" t="s">
        <v>95</v>
      </c>
      <c r="F41" s="16"/>
      <c r="G41" s="16"/>
      <c r="H41" s="16"/>
      <c r="I41" s="33">
        <v>5000</v>
      </c>
    </row>
    <row r="42" spans="1:9" ht="80.25" customHeight="1">
      <c r="A42" s="45"/>
      <c r="B42" s="46"/>
      <c r="C42" s="46"/>
      <c r="D42" s="47"/>
      <c r="E42" s="29" t="s">
        <v>96</v>
      </c>
      <c r="F42" s="16"/>
      <c r="G42" s="16"/>
      <c r="H42" s="16"/>
      <c r="I42" s="33">
        <v>5000</v>
      </c>
    </row>
    <row r="43" spans="1:9" ht="61.5" customHeight="1">
      <c r="A43" s="45"/>
      <c r="B43" s="46"/>
      <c r="C43" s="46"/>
      <c r="D43" s="47"/>
      <c r="E43" s="29" t="s">
        <v>97</v>
      </c>
      <c r="F43" s="16"/>
      <c r="G43" s="16"/>
      <c r="H43" s="16"/>
      <c r="I43" s="33">
        <v>5000</v>
      </c>
    </row>
    <row r="44" spans="1:9" ht="61.5">
      <c r="A44" s="45"/>
      <c r="B44" s="46"/>
      <c r="C44" s="46"/>
      <c r="D44" s="47"/>
      <c r="E44" s="29" t="s">
        <v>98</v>
      </c>
      <c r="F44" s="16"/>
      <c r="G44" s="16"/>
      <c r="H44" s="16"/>
      <c r="I44" s="33">
        <v>5000</v>
      </c>
    </row>
    <row r="45" spans="1:9" ht="61.5">
      <c r="A45" s="45"/>
      <c r="B45" s="46"/>
      <c r="C45" s="46"/>
      <c r="D45" s="47"/>
      <c r="E45" s="29" t="s">
        <v>99</v>
      </c>
      <c r="F45" s="16"/>
      <c r="G45" s="16"/>
      <c r="H45" s="16"/>
      <c r="I45" s="33">
        <v>5000</v>
      </c>
    </row>
    <row r="46" spans="1:9" ht="108">
      <c r="A46" s="45"/>
      <c r="B46" s="46"/>
      <c r="C46" s="46"/>
      <c r="D46" s="47"/>
      <c r="E46" s="29" t="s">
        <v>100</v>
      </c>
      <c r="F46" s="16"/>
      <c r="G46" s="16"/>
      <c r="H46" s="16"/>
      <c r="I46" s="33">
        <v>5000</v>
      </c>
    </row>
    <row r="47" spans="1:9" ht="80.25" customHeight="1">
      <c r="A47" s="45"/>
      <c r="B47" s="46"/>
      <c r="C47" s="46"/>
      <c r="D47" s="47"/>
      <c r="E47" s="29" t="s">
        <v>101</v>
      </c>
      <c r="F47" s="16"/>
      <c r="G47" s="16"/>
      <c r="H47" s="16"/>
      <c r="I47" s="33">
        <v>5000</v>
      </c>
    </row>
    <row r="48" spans="1:9" ht="61.5">
      <c r="A48" s="45"/>
      <c r="B48" s="46"/>
      <c r="C48" s="46"/>
      <c r="D48" s="47"/>
      <c r="E48" s="29" t="s">
        <v>106</v>
      </c>
      <c r="F48" s="16"/>
      <c r="G48" s="16"/>
      <c r="H48" s="16"/>
      <c r="I48" s="33">
        <v>5000</v>
      </c>
    </row>
    <row r="49" spans="1:9" ht="77.25">
      <c r="A49" s="45"/>
      <c r="B49" s="46"/>
      <c r="C49" s="46"/>
      <c r="D49" s="47"/>
      <c r="E49" s="29" t="s">
        <v>102</v>
      </c>
      <c r="F49" s="16"/>
      <c r="G49" s="16"/>
      <c r="H49" s="16"/>
      <c r="I49" s="33">
        <v>5000</v>
      </c>
    </row>
    <row r="50" spans="1:9" ht="30.75">
      <c r="A50" s="46" t="s">
        <v>85</v>
      </c>
      <c r="B50" s="46">
        <v>7322</v>
      </c>
      <c r="C50" s="46" t="s">
        <v>79</v>
      </c>
      <c r="D50" s="47" t="s">
        <v>86</v>
      </c>
      <c r="E50" s="49"/>
      <c r="F50" s="16"/>
      <c r="G50" s="16"/>
      <c r="H50" s="16"/>
      <c r="I50" s="33">
        <f>SUM(I51:I54)</f>
        <v>1500000</v>
      </c>
    </row>
    <row r="51" spans="1:9" ht="16.5">
      <c r="A51" s="46"/>
      <c r="B51" s="46"/>
      <c r="C51" s="46"/>
      <c r="D51" s="47"/>
      <c r="E51" s="49" t="s">
        <v>93</v>
      </c>
      <c r="F51" s="16"/>
      <c r="G51" s="16"/>
      <c r="H51" s="16"/>
      <c r="I51" s="33">
        <f>500000+985000</f>
        <v>1485000</v>
      </c>
    </row>
    <row r="52" spans="1:9" ht="108">
      <c r="A52" s="46"/>
      <c r="B52" s="46"/>
      <c r="C52" s="46"/>
      <c r="D52" s="47"/>
      <c r="E52" s="47" t="s">
        <v>103</v>
      </c>
      <c r="F52" s="16"/>
      <c r="G52" s="16"/>
      <c r="H52" s="16"/>
      <c r="I52" s="33">
        <v>5000</v>
      </c>
    </row>
    <row r="53" spans="1:9" ht="77.25">
      <c r="A53" s="46"/>
      <c r="B53" s="46"/>
      <c r="C53" s="46"/>
      <c r="D53" s="47"/>
      <c r="E53" s="47" t="s">
        <v>105</v>
      </c>
      <c r="F53" s="16"/>
      <c r="G53" s="16"/>
      <c r="H53" s="16"/>
      <c r="I53" s="33">
        <v>5000</v>
      </c>
    </row>
    <row r="54" spans="1:9" ht="93">
      <c r="A54" s="46"/>
      <c r="B54" s="46"/>
      <c r="C54" s="46"/>
      <c r="D54" s="47"/>
      <c r="E54" s="47" t="s">
        <v>104</v>
      </c>
      <c r="F54" s="16"/>
      <c r="G54" s="16"/>
      <c r="H54" s="16"/>
      <c r="I54" s="33">
        <v>5000</v>
      </c>
    </row>
    <row r="55" spans="1:9" ht="30.75">
      <c r="A55" s="46" t="s">
        <v>87</v>
      </c>
      <c r="B55" s="46">
        <v>7323</v>
      </c>
      <c r="C55" s="46" t="s">
        <v>79</v>
      </c>
      <c r="D55" s="47" t="s">
        <v>88</v>
      </c>
      <c r="E55" s="49" t="s">
        <v>93</v>
      </c>
      <c r="F55" s="16"/>
      <c r="G55" s="16"/>
      <c r="H55" s="16"/>
      <c r="I55" s="33">
        <f>650000+1000000</f>
        <v>1650000</v>
      </c>
    </row>
    <row r="56" spans="1:9" ht="30.75">
      <c r="A56" s="46" t="s">
        <v>89</v>
      </c>
      <c r="B56" s="46">
        <v>7324</v>
      </c>
      <c r="C56" s="46" t="s">
        <v>79</v>
      </c>
      <c r="D56" s="47" t="s">
        <v>90</v>
      </c>
      <c r="E56" s="49" t="s">
        <v>93</v>
      </c>
      <c r="F56" s="16"/>
      <c r="G56" s="16"/>
      <c r="H56" s="16"/>
      <c r="I56" s="33">
        <v>850000</v>
      </c>
    </row>
    <row r="57" spans="1:9" ht="30.75">
      <c r="A57" s="46" t="s">
        <v>91</v>
      </c>
      <c r="B57" s="46">
        <v>7325</v>
      </c>
      <c r="C57" s="46" t="s">
        <v>79</v>
      </c>
      <c r="D57" s="47" t="s">
        <v>92</v>
      </c>
      <c r="E57" s="49"/>
      <c r="F57" s="16"/>
      <c r="G57" s="16"/>
      <c r="H57" s="16"/>
      <c r="I57" s="33">
        <f>I58+I59</f>
        <v>2700000</v>
      </c>
    </row>
    <row r="58" spans="1:9" ht="16.5">
      <c r="A58" s="46"/>
      <c r="B58" s="46"/>
      <c r="C58" s="46"/>
      <c r="D58" s="47"/>
      <c r="E58" s="49" t="s">
        <v>93</v>
      </c>
      <c r="F58" s="16"/>
      <c r="G58" s="16"/>
      <c r="H58" s="16"/>
      <c r="I58" s="33">
        <f>1700000+995000</f>
        <v>2695000</v>
      </c>
    </row>
    <row r="59" spans="1:9" ht="123.75">
      <c r="A59" s="20"/>
      <c r="B59" s="12"/>
      <c r="C59" s="12"/>
      <c r="D59" s="26"/>
      <c r="E59" s="29" t="s">
        <v>107</v>
      </c>
      <c r="F59" s="16"/>
      <c r="G59" s="16"/>
      <c r="H59" s="16"/>
      <c r="I59" s="38">
        <v>5000</v>
      </c>
    </row>
    <row r="60" spans="1:9" ht="46.5">
      <c r="A60" s="43" t="s">
        <v>108</v>
      </c>
      <c r="B60" s="43" t="s">
        <v>109</v>
      </c>
      <c r="C60" s="43" t="s">
        <v>79</v>
      </c>
      <c r="D60" s="44" t="s">
        <v>110</v>
      </c>
      <c r="E60" s="51"/>
      <c r="F60" s="16"/>
      <c r="G60" s="16"/>
      <c r="H60" s="16"/>
      <c r="I60" s="38">
        <f>I61+I62</f>
        <v>500000</v>
      </c>
    </row>
    <row r="61" spans="1:9" ht="16.5">
      <c r="A61" s="20"/>
      <c r="B61" s="12"/>
      <c r="C61" s="12"/>
      <c r="D61" s="26"/>
      <c r="E61" s="49" t="s">
        <v>93</v>
      </c>
      <c r="F61" s="16"/>
      <c r="G61" s="16"/>
      <c r="H61" s="16"/>
      <c r="I61" s="38">
        <v>495000</v>
      </c>
    </row>
    <row r="62" spans="1:9" ht="86.25" customHeight="1">
      <c r="A62" s="20"/>
      <c r="B62" s="12"/>
      <c r="C62" s="12"/>
      <c r="D62" s="26"/>
      <c r="E62" s="29" t="s">
        <v>111</v>
      </c>
      <c r="F62" s="16"/>
      <c r="G62" s="16"/>
      <c r="H62" s="16"/>
      <c r="I62" s="38">
        <v>5000</v>
      </c>
    </row>
    <row r="63" spans="1:9" ht="16.5">
      <c r="A63" s="12" t="s">
        <v>62</v>
      </c>
      <c r="B63" s="12" t="s">
        <v>63</v>
      </c>
      <c r="C63" s="12"/>
      <c r="D63" s="27" t="s">
        <v>64</v>
      </c>
      <c r="E63" s="16"/>
      <c r="F63" s="16"/>
      <c r="G63" s="16"/>
      <c r="H63" s="16"/>
      <c r="I63" s="37">
        <f>I66+I64+I76</f>
        <v>8139838.6</v>
      </c>
    </row>
    <row r="64" spans="1:9" ht="46.5">
      <c r="A64" s="30" t="s">
        <v>112</v>
      </c>
      <c r="B64" s="30" t="s">
        <v>113</v>
      </c>
      <c r="C64" s="30" t="s">
        <v>67</v>
      </c>
      <c r="D64" s="31" t="s">
        <v>114</v>
      </c>
      <c r="E64" s="16"/>
      <c r="F64" s="16"/>
      <c r="G64" s="16"/>
      <c r="H64" s="16"/>
      <c r="I64" s="38">
        <f>I65</f>
        <v>500000</v>
      </c>
    </row>
    <row r="65" spans="1:9" ht="166.5" customHeight="1">
      <c r="A65" s="30"/>
      <c r="B65" s="30"/>
      <c r="C65" s="30"/>
      <c r="D65" s="31" t="s">
        <v>115</v>
      </c>
      <c r="E65" s="31" t="s">
        <v>116</v>
      </c>
      <c r="F65" s="16"/>
      <c r="G65" s="16"/>
      <c r="H65" s="16"/>
      <c r="I65" s="38">
        <v>500000</v>
      </c>
    </row>
    <row r="66" spans="1:9" ht="61.5">
      <c r="A66" s="34" t="s">
        <v>65</v>
      </c>
      <c r="B66" s="34" t="s">
        <v>66</v>
      </c>
      <c r="C66" s="30" t="s">
        <v>67</v>
      </c>
      <c r="D66" s="35" t="s">
        <v>68</v>
      </c>
      <c r="E66" s="16"/>
      <c r="F66" s="16"/>
      <c r="G66" s="16"/>
      <c r="H66" s="16"/>
      <c r="I66" s="37">
        <f>I67+I73</f>
        <v>4450838.6</v>
      </c>
    </row>
    <row r="67" spans="1:9" ht="93">
      <c r="A67" s="34"/>
      <c r="B67" s="34"/>
      <c r="C67" s="30"/>
      <c r="D67" s="36"/>
      <c r="E67" s="36" t="s">
        <v>73</v>
      </c>
      <c r="F67" s="16"/>
      <c r="G67" s="16"/>
      <c r="H67" s="16"/>
      <c r="I67" s="39">
        <f>SUM(I68:I72)</f>
        <v>2805562</v>
      </c>
    </row>
    <row r="68" spans="1:9" ht="77.25">
      <c r="A68" s="34"/>
      <c r="B68" s="34"/>
      <c r="C68" s="30"/>
      <c r="D68" s="35"/>
      <c r="E68" s="29" t="s">
        <v>69</v>
      </c>
      <c r="F68" s="16"/>
      <c r="G68" s="16"/>
      <c r="H68" s="16"/>
      <c r="I68" s="38">
        <v>200802</v>
      </c>
    </row>
    <row r="69" spans="1:9" ht="46.5">
      <c r="A69" s="34"/>
      <c r="B69" s="34"/>
      <c r="C69" s="30"/>
      <c r="D69" s="35"/>
      <c r="E69" s="29" t="s">
        <v>70</v>
      </c>
      <c r="F69" s="16"/>
      <c r="G69" s="16"/>
      <c r="H69" s="16"/>
      <c r="I69" s="38">
        <v>800000</v>
      </c>
    </row>
    <row r="70" spans="1:9" ht="46.5">
      <c r="A70" s="34"/>
      <c r="B70" s="34"/>
      <c r="C70" s="30"/>
      <c r="D70" s="35"/>
      <c r="E70" s="29" t="s">
        <v>71</v>
      </c>
      <c r="F70" s="16"/>
      <c r="G70" s="16"/>
      <c r="H70" s="16"/>
      <c r="I70" s="38">
        <v>80700</v>
      </c>
    </row>
    <row r="71" spans="1:9" ht="46.5">
      <c r="A71" s="34"/>
      <c r="B71" s="34"/>
      <c r="C71" s="30"/>
      <c r="D71" s="35"/>
      <c r="E71" s="29" t="s">
        <v>72</v>
      </c>
      <c r="F71" s="16"/>
      <c r="G71" s="16"/>
      <c r="H71" s="16"/>
      <c r="I71" s="38">
        <v>1347257.2</v>
      </c>
    </row>
    <row r="72" spans="1:9" ht="46.5">
      <c r="A72" s="34"/>
      <c r="B72" s="34"/>
      <c r="C72" s="30"/>
      <c r="D72" s="35"/>
      <c r="E72" s="29" t="s">
        <v>72</v>
      </c>
      <c r="F72" s="16"/>
      <c r="G72" s="16"/>
      <c r="H72" s="16"/>
      <c r="I72" s="38">
        <v>376802.8</v>
      </c>
    </row>
    <row r="73" spans="1:9" ht="96" customHeight="1">
      <c r="A73" s="34"/>
      <c r="B73" s="34"/>
      <c r="C73" s="30"/>
      <c r="D73" s="35"/>
      <c r="E73" s="36" t="s">
        <v>74</v>
      </c>
      <c r="F73" s="16"/>
      <c r="G73" s="16"/>
      <c r="H73" s="16"/>
      <c r="I73" s="39">
        <f>SUM(I74:I75)</f>
        <v>1645276.6</v>
      </c>
    </row>
    <row r="74" spans="1:9" ht="46.5">
      <c r="A74" s="34"/>
      <c r="B74" s="34"/>
      <c r="C74" s="30"/>
      <c r="D74" s="35"/>
      <c r="E74" s="29" t="s">
        <v>70</v>
      </c>
      <c r="F74" s="16"/>
      <c r="G74" s="16"/>
      <c r="H74" s="16"/>
      <c r="I74" s="38">
        <v>845276.6</v>
      </c>
    </row>
    <row r="75" spans="1:9" ht="46.5">
      <c r="A75" s="34"/>
      <c r="B75" s="34"/>
      <c r="C75" s="30"/>
      <c r="D75" s="35"/>
      <c r="E75" s="29" t="s">
        <v>71</v>
      </c>
      <c r="F75" s="16"/>
      <c r="G75" s="16"/>
      <c r="H75" s="16"/>
      <c r="I75" s="38">
        <v>800000</v>
      </c>
    </row>
    <row r="76" spans="1:9" ht="30.75">
      <c r="A76" s="34" t="s">
        <v>117</v>
      </c>
      <c r="B76" s="34" t="s">
        <v>118</v>
      </c>
      <c r="C76" s="30" t="s">
        <v>67</v>
      </c>
      <c r="D76" s="35" t="s">
        <v>119</v>
      </c>
      <c r="E76" s="51"/>
      <c r="F76" s="16"/>
      <c r="G76" s="16"/>
      <c r="H76" s="16"/>
      <c r="I76" s="38">
        <f>SUM(I77:I81)</f>
        <v>3189000</v>
      </c>
    </row>
    <row r="77" spans="1:9" ht="68.25" customHeight="1">
      <c r="A77" s="34"/>
      <c r="B77" s="34"/>
      <c r="C77" s="30"/>
      <c r="D77" s="35" t="s">
        <v>120</v>
      </c>
      <c r="E77" s="29" t="s">
        <v>121</v>
      </c>
      <c r="F77" s="16"/>
      <c r="G77" s="16"/>
      <c r="H77" s="16"/>
      <c r="I77" s="38">
        <v>1000000</v>
      </c>
    </row>
    <row r="78" spans="1:9" ht="46.5">
      <c r="A78" s="34"/>
      <c r="B78" s="34"/>
      <c r="C78" s="30"/>
      <c r="D78" s="35" t="s">
        <v>115</v>
      </c>
      <c r="E78" s="29" t="s">
        <v>122</v>
      </c>
      <c r="F78" s="16"/>
      <c r="G78" s="16"/>
      <c r="H78" s="16"/>
      <c r="I78" s="38">
        <v>500000</v>
      </c>
    </row>
    <row r="79" spans="1:9" ht="61.5">
      <c r="A79" s="34"/>
      <c r="B79" s="34"/>
      <c r="C79" s="30"/>
      <c r="D79" s="35" t="s">
        <v>123</v>
      </c>
      <c r="E79" s="29" t="s">
        <v>124</v>
      </c>
      <c r="F79" s="16"/>
      <c r="G79" s="16"/>
      <c r="H79" s="16"/>
      <c r="I79" s="38">
        <v>105000</v>
      </c>
    </row>
    <row r="80" spans="1:9" ht="38.25" customHeight="1">
      <c r="A80" s="34"/>
      <c r="B80" s="34"/>
      <c r="C80" s="30"/>
      <c r="D80" s="35" t="s">
        <v>125</v>
      </c>
      <c r="E80" s="29" t="s">
        <v>126</v>
      </c>
      <c r="F80" s="16"/>
      <c r="G80" s="16"/>
      <c r="H80" s="16"/>
      <c r="I80" s="38">
        <v>1000000</v>
      </c>
    </row>
    <row r="81" spans="1:9" ht="61.5">
      <c r="A81" s="34"/>
      <c r="B81" s="34"/>
      <c r="C81" s="30"/>
      <c r="D81" s="35" t="s">
        <v>127</v>
      </c>
      <c r="E81" s="29" t="s">
        <v>128</v>
      </c>
      <c r="F81" s="16"/>
      <c r="G81" s="16"/>
      <c r="H81" s="16"/>
      <c r="I81" s="38">
        <v>584000</v>
      </c>
    </row>
    <row r="82" spans="1:9" ht="77.25" customHeight="1">
      <c r="A82" s="12" t="s">
        <v>49</v>
      </c>
      <c r="B82" s="12" t="s">
        <v>50</v>
      </c>
      <c r="C82" s="12" t="s">
        <v>47</v>
      </c>
      <c r="D82" s="27" t="s">
        <v>51</v>
      </c>
      <c r="E82" s="16"/>
      <c r="F82" s="16"/>
      <c r="G82" s="16"/>
      <c r="H82" s="16"/>
      <c r="I82" s="28">
        <f>SUM(I83:I86)</f>
        <v>1111514.1</v>
      </c>
    </row>
    <row r="83" spans="1:9" ht="114.75" customHeight="1">
      <c r="A83" s="30" t="s">
        <v>49</v>
      </c>
      <c r="B83" s="30" t="s">
        <v>50</v>
      </c>
      <c r="C83" s="30" t="s">
        <v>47</v>
      </c>
      <c r="D83" s="31" t="s">
        <v>59</v>
      </c>
      <c r="E83" s="29" t="s">
        <v>55</v>
      </c>
      <c r="F83" s="32"/>
      <c r="G83" s="32"/>
      <c r="H83" s="32"/>
      <c r="I83" s="33">
        <v>600000</v>
      </c>
    </row>
    <row r="84" spans="1:9" ht="123.75">
      <c r="A84" s="30" t="s">
        <v>49</v>
      </c>
      <c r="B84" s="30" t="s">
        <v>50</v>
      </c>
      <c r="C84" s="30" t="s">
        <v>47</v>
      </c>
      <c r="D84" s="31" t="s">
        <v>59</v>
      </c>
      <c r="E84" s="29" t="s">
        <v>56</v>
      </c>
      <c r="F84" s="32"/>
      <c r="G84" s="32"/>
      <c r="H84" s="32"/>
      <c r="I84" s="33">
        <v>7625.1</v>
      </c>
    </row>
    <row r="85" spans="1:9" ht="123.75">
      <c r="A85" s="30" t="s">
        <v>49</v>
      </c>
      <c r="B85" s="30" t="s">
        <v>50</v>
      </c>
      <c r="C85" s="30" t="s">
        <v>47</v>
      </c>
      <c r="D85" s="31" t="s">
        <v>60</v>
      </c>
      <c r="E85" s="29" t="s">
        <v>57</v>
      </c>
      <c r="F85" s="32"/>
      <c r="G85" s="32"/>
      <c r="H85" s="32"/>
      <c r="I85" s="33">
        <v>3889</v>
      </c>
    </row>
    <row r="86" spans="1:9" ht="139.5">
      <c r="A86" s="30" t="s">
        <v>49</v>
      </c>
      <c r="B86" s="30" t="s">
        <v>50</v>
      </c>
      <c r="C86" s="30" t="s">
        <v>47</v>
      </c>
      <c r="D86" s="31" t="s">
        <v>61</v>
      </c>
      <c r="E86" s="29" t="s">
        <v>58</v>
      </c>
      <c r="F86" s="32"/>
      <c r="G86" s="32"/>
      <c r="H86" s="32"/>
      <c r="I86" s="33">
        <v>500000</v>
      </c>
    </row>
    <row r="87" spans="1:9" ht="20.25" customHeight="1">
      <c r="A87" s="8"/>
      <c r="B87" s="8"/>
      <c r="C87" s="9"/>
      <c r="D87" s="10" t="s">
        <v>9</v>
      </c>
      <c r="E87" s="11"/>
      <c r="F87" s="11"/>
      <c r="G87" s="11"/>
      <c r="H87" s="11"/>
      <c r="I87" s="54">
        <f>I8+I11+I18+I25+I30+I33</f>
        <v>76963110.75</v>
      </c>
    </row>
    <row r="88" ht="72" customHeight="1"/>
    <row r="89" spans="2:10" ht="89.25" customHeight="1">
      <c r="B89" s="62" t="s">
        <v>2</v>
      </c>
      <c r="C89" s="62"/>
      <c r="D89" s="62"/>
      <c r="E89" s="62"/>
      <c r="F89" s="15"/>
      <c r="G89" s="65" t="s">
        <v>159</v>
      </c>
      <c r="H89" s="65"/>
      <c r="I89" s="15"/>
      <c r="J89" s="15"/>
    </row>
    <row r="92" ht="15">
      <c r="G92" s="4"/>
    </row>
  </sheetData>
  <sheetProtection/>
  <mergeCells count="4">
    <mergeCell ref="B89:E89"/>
    <mergeCell ref="B5:I5"/>
    <mergeCell ref="G1:H1"/>
    <mergeCell ref="G89:H89"/>
  </mergeCells>
  <printOptions/>
  <pageMargins left="0.984251968503937" right="0.5905511811023623" top="0.5511811023622047" bottom="0.5905511811023623" header="0.31496062992125984" footer="0.5118110236220472"/>
  <pageSetup horizontalDpi="600" verticalDpi="600" orientation="landscape" paperSize="9" scale="6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user1</cp:lastModifiedBy>
  <cp:lastPrinted>2018-02-16T13:37:03Z</cp:lastPrinted>
  <dcterms:created xsi:type="dcterms:W3CDTF">2004-01-17T10:33:37Z</dcterms:created>
  <dcterms:modified xsi:type="dcterms:W3CDTF">2018-02-20T15:27:04Z</dcterms:modified>
  <cp:category/>
  <cp:version/>
  <cp:contentType/>
  <cp:contentStatus/>
</cp:coreProperties>
</file>